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 CONSULTORIA E ASSESSORIA A MUNICÍPIOS E CÂMARAS\2 - MALHADOR-SE\PROCESSOS 2025\2. PREGÃO\1. PREFEITURA\13. PREGÃO 13-2025 - LOCAÇÃO DE VEICULOS\"/>
    </mc:Choice>
  </mc:AlternateContent>
  <bookViews>
    <workbookView xWindow="0" yWindow="0" windowWidth="20490" windowHeight="6450" tabRatio="655"/>
  </bookViews>
  <sheets>
    <sheet name="LOCAÇÃO VEÍCULOS - 2025" sheetId="12" r:id="rId1"/>
  </sheets>
  <calcPr calcId="191029"/>
</workbook>
</file>

<file path=xl/calcChain.xml><?xml version="1.0" encoding="utf-8"?>
<calcChain xmlns="http://schemas.openxmlformats.org/spreadsheetml/2006/main">
  <c r="L24" i="12" l="1"/>
  <c r="K24" i="12"/>
  <c r="K25" i="12"/>
  <c r="L25" i="12" s="1"/>
  <c r="J24" i="12"/>
  <c r="J25" i="12"/>
  <c r="H24" i="12"/>
  <c r="H25" i="12"/>
  <c r="F24" i="12"/>
  <c r="F25" i="12"/>
  <c r="F11" i="12" l="1"/>
  <c r="H11" i="12"/>
  <c r="J11" i="12"/>
  <c r="K11" i="12"/>
  <c r="L11" i="12" s="1"/>
  <c r="F12" i="12"/>
  <c r="H12" i="12"/>
  <c r="J12" i="12"/>
  <c r="K12" i="12"/>
  <c r="L12" i="12" s="1"/>
  <c r="F13" i="12"/>
  <c r="H13" i="12"/>
  <c r="J13" i="12"/>
  <c r="K13" i="12"/>
  <c r="L13" i="12" s="1"/>
  <c r="F14" i="12"/>
  <c r="H14" i="12"/>
  <c r="J14" i="12"/>
  <c r="K14" i="12"/>
  <c r="L14" i="12" s="1"/>
  <c r="F15" i="12"/>
  <c r="H15" i="12"/>
  <c r="J15" i="12"/>
  <c r="K15" i="12"/>
  <c r="L15" i="12" s="1"/>
  <c r="F16" i="12"/>
  <c r="H16" i="12"/>
  <c r="J16" i="12"/>
  <c r="K16" i="12"/>
  <c r="L16" i="12" s="1"/>
  <c r="F17" i="12"/>
  <c r="H17" i="12"/>
  <c r="J17" i="12"/>
  <c r="K17" i="12"/>
  <c r="L17" i="12" s="1"/>
  <c r="F18" i="12"/>
  <c r="H18" i="12"/>
  <c r="J18" i="12"/>
  <c r="K18" i="12"/>
  <c r="L18" i="12" s="1"/>
  <c r="F19" i="12"/>
  <c r="H19" i="12"/>
  <c r="J19" i="12"/>
  <c r="K19" i="12"/>
  <c r="L19" i="12" s="1"/>
  <c r="F20" i="12"/>
  <c r="H20" i="12"/>
  <c r="J20" i="12"/>
  <c r="K20" i="12"/>
  <c r="L20" i="12" s="1"/>
  <c r="F21" i="12"/>
  <c r="H21" i="12"/>
  <c r="J21" i="12"/>
  <c r="K21" i="12"/>
  <c r="L21" i="12" s="1"/>
  <c r="F22" i="12"/>
  <c r="H22" i="12"/>
  <c r="J22" i="12"/>
  <c r="K22" i="12"/>
  <c r="L22" i="12" s="1"/>
  <c r="F23" i="12"/>
  <c r="H23" i="12"/>
  <c r="J23" i="12"/>
  <c r="K23" i="12"/>
  <c r="L23" i="12" s="1"/>
  <c r="K10" i="12"/>
  <c r="L10" i="12" s="1"/>
  <c r="J10" i="12"/>
  <c r="H10" i="12"/>
  <c r="F10" i="12"/>
  <c r="A10" i="12"/>
  <c r="A11" i="12" s="1"/>
  <c r="A12" i="12" s="1"/>
  <c r="A13" i="12" s="1"/>
  <c r="A14" i="12" s="1"/>
  <c r="A15" i="12" s="1"/>
  <c r="A16" i="12" s="1"/>
  <c r="A17" i="12" s="1"/>
  <c r="A18" i="12" s="1"/>
  <c r="A19" i="12" s="1"/>
  <c r="A20" i="12" s="1"/>
  <c r="A21" i="12" s="1"/>
  <c r="A22" i="12" s="1"/>
  <c r="A23" i="12" s="1"/>
  <c r="A24" i="12" s="1"/>
  <c r="K9" i="12"/>
  <c r="J9" i="12"/>
  <c r="H9" i="12"/>
  <c r="F9" i="12"/>
  <c r="H26" i="12" l="1"/>
  <c r="J26" i="12"/>
  <c r="F26" i="12"/>
  <c r="L9" i="12"/>
  <c r="L26" i="12" s="1"/>
  <c r="K26" i="12"/>
</calcChain>
</file>

<file path=xl/sharedStrings.xml><?xml version="1.0" encoding="utf-8"?>
<sst xmlns="http://schemas.openxmlformats.org/spreadsheetml/2006/main" count="50" uniqueCount="33">
  <si>
    <t>ESTADO DE SERGIPE</t>
  </si>
  <si>
    <t>MUNICÍPIO DE MALHADOR</t>
  </si>
  <si>
    <t>Item</t>
  </si>
  <si>
    <t>Descriminação do Material</t>
  </si>
  <si>
    <t>Quant</t>
  </si>
  <si>
    <t>unid</t>
  </si>
  <si>
    <t>VL MÉDIO TOTAL</t>
  </si>
  <si>
    <t>Unitário</t>
  </si>
  <si>
    <t>Total</t>
  </si>
  <si>
    <t>TOTAL</t>
  </si>
  <si>
    <t xml:space="preserve">PREFEITURA MUNICIPAL DE MALHADOR-SE                                              </t>
  </si>
  <si>
    <t>Locação de veículos tipo PASSEIO HATCH, ano não inferior a 2024, com capacidade para 05 (cinco) pessoas, com motor 1.0; 04 (quatro) portas; potência mínima de 72 cv; com as seguintes características: tipo de combustível: bicombustível, capacidade mínima do porta malas não inferior à 200 litros; capacidade mínima do tanque de combustível não inferior à 47 litros; tipo de direção: hidráulica/elétrica; ar condicionado; air bags; trio elétrico (trava, vidro, alarme); emplacado e licenciado, pintura na cor prata/preta/branca, IPVA, licenciamento e demais taxas por conta da contratada, seguro total e franquia total por conta da contratada, despesas com sinistros, reparos e remoção por conta da contratada, motorista e combustível por conta da contratante, com franquia de quilometragem livre.</t>
  </si>
  <si>
    <t>Locação de veículo tipo PASSEIO SEDAN, ano não inferior a 2024, com capacidade para 05 (cinco) pessoas, com motor mínimo de 110 Cv, 1.0 turbo ou 1.3 ou acima, com as seguintes características: tipo de combustível: bicombustível, tipo de direção: hidráulica/elétrica; ar condicionado; air bags; trio elétrico (trava, vidro, alarme); emplacado e licenciado, pintura na cor prata/preta/branca, IPVA, licenciamento e demais taxas por conta da contratada, seguro total e franquia total por conta da contratada, despesas com sinistros, reparos e remoção por conta da contratada, motorista e combustível por conta da contratante, com franquia de quilometragem livre.</t>
  </si>
  <si>
    <t>Locação de veículo utilitário tipo VAN, ano não inferior a 2019, com as especificações mínimas: capacidade não inferior à 15 lugares, motor não inferior à 2.0 diesel, com potência não inferior de 127 cavalos, ar condicionado, vidros elétricos nas portas dianteiras, trava elétrica, banco do motorista com regulagem de altura, apoio de cabeça nos bancos dianteiros, banco do passageiro, cinto de segurança dianteiro laterais retráteis com regulagem de altura, conta-giros, câmbio manual, desembaçador com ar quente, direção hidráulica, freio a disco , emplacado e licenciado; pintura na cor prata/preta/branca, IPVA, licenciamento e demais taxas por conta da contratada, seguro total e franquia total por conta da contratada, despesas com sinistros, reparos e remoção por conta da contratada, motorista e combustível por conta da contratante, com franquia de quilometragem livre.</t>
  </si>
  <si>
    <t xml:space="preserve">Locação de veículo tipo EXECUTIVO SEDAN, ano não inferior a 2024, com motor mínimo 1.0 turbo ou 1.8,  automático, capacidade para 05 (cinco) pessoas, capacidade de tanque de combustível de 50 litros; capacidade de porta malas não inferior à 470 litros, gasolina/álcool, com ar condicionado, direção hidráulica, vidros elétricos, películas autorizadas pelo CONTRAN, completo, IPVA, licenciamento e demais taxas por conta da contratada, seguro total e franquia total por conta da contratada, despesas com sinistros, reparos e remoção por conta da contratada, motorista e combustível por conta da contratante, com franquia de quilometragem livre. </t>
  </si>
  <si>
    <t>Locação de véiculo AMBULÂNCIA tipo “A”, de simples remoção, ano não inferor a 2024, motorização mínima 1.4 8V/16V Flex, potência mínima 95/98 CV ou superior injeção eletrônica multiponto, 05 machas a frete e 01 a ré, tração dianteira, airbag duplo, freios ABS nas quatros rodas, vidros verdes, roda de aço com aro 14 tanque de combustível  com  capacidade  para  52  litros  ou  superior.  Altura  interna aproximadamente 1.400mm conjunto sinalizador óptico acústico (sonoro) e visual, suporte para soro, iluminação interna fluorescente no compartimento do paciente banco tipo baú dois lugares cinto de segurança para todos os passageiros considerando sua lotação completa, suporte para fixação do cilindro de O2, maca com cabeceira articulada com colchonete, revestimento antiderrapante lavável, alta resistência, vidros laterais e traseiros revestidos com películas branca adesiva, divisória entre cabine e salão com janela intercomunicadora, ventilador e exaltar no teto do salão, armário com fechamento frontal corrediço, pintura na cor branca, IPVA, licenciamento e demais taxas por conta da contratada, seguro total e franquia total por conta da contratada, despesas com sinistros, reparos e remoção por conta da contratada, motorista e combustível por conta da contratante, com franquia de quilometragem livre.</t>
  </si>
  <si>
    <t xml:space="preserve">Locação de veículo tipo  PICK UP CABINE DUPLA, motor 2.8, ano não inferior a 2024, automática com capacidade de 07 (sete) pessoas, movida a Diesel, tração 4x4, completa, com ar condicionado, capacidade de tanque de combustível de 75L, potência mínima 204 cv, 4 cilindros, direção hidráulica, vidros elétricos, películas autorizadas pelo CONTRAN, com motorista e combustível por conta da contratante, pintura na cor prata/preta/branca, IPVA, licenciamento e demais taxas por conta da contratada, seguro total e franquia total por conta da contratada, despesas com sinistros, reparos e remoção por conta da contratada, com franquia de quilometragem livre. </t>
  </si>
  <si>
    <t>Locação de veículo tipo  PICK UP CABINE DUPLA, motor 2.0, ano não inferior a 2024, automática com capacidade de 05 (cinco) pessoas, movida a Diesel, tração 4x4, completa, com ar condicionado, capacidade de tanque de combustível de 80L, potência mínima 170 cv, 4 cilindros, direção hidráulica, vidros elétricos, películas autorizadas pelo CONTRAN, com motorista e combustível por conta da contratante, ano de fabricação/modelo pintura na cor prata/preta/branca, IPVA, licenciamento e demais taxas por conta da contratada, seguro total e franquia total por conta da contratada, despesas com sinistros, reparos e remoção por conta da contratada, com franquia de quilometragem livre.</t>
  </si>
  <si>
    <t xml:space="preserve">Locação de veículo tipo  PICK UP CABINE DUPLA, motor 2.0, ano não inferior a 2024, automática com capacidade de 07 (sete) pessoas, movida a Diesel, tração 4x4, completa, com ar condicionado, capacidade de tanque de combustível de 61L, potência mínima 272 cv, 4 cilindros, direção hidráulica, vidros elétricos, películas autorizadas pelo CONTRAN, com motorista e combustível por conta da contratante, pintura na cor prata/preta/branca, IPVA, licenciamento e demais taxas por conta da contratada, seguro total e franquia total por conta da contratada, despesas com sinistros, reparos e remoção por conta da contratada, com franquia de quilometragem livre. </t>
  </si>
  <si>
    <t>Locação de veículo tipo PICK-UP CABINE SIMPLES, ano não inferior a 2024, motor não inferior à 1.6; suporta 700 kg, com capacidade para 02 (duas) pessoas, movido a Gasolina/Álcool, com ar condicionado, direção hidráulica, pintura na cor prata/preta/branca, IPVA, licenciamento e demais taxas por conta da contratada, seguro total e franquia total por conta da contratada, despesas com sinistros, reparos e remoção por conta da contratada, com motorista e combustível por conta da contratante, com franquia de quilometragem livre.</t>
  </si>
  <si>
    <t>Locação de veículo tipo CAMINHÃO BASCULANTE COM CAÇAMBA, capacidade mínima de 10 m³, em bom estado de conservação, inclusas as despesas com motoristas, encargos sociais, combustível, lubrificantes, manutenção preventiva e corretiva, mecânica e reparos em gera, com motorista e combustível por conta da contratante, com franquia de quilometragem livre.</t>
  </si>
  <si>
    <t>Locação de veículo tipo CAMINHÃO BAÚ REFRIGERADO, categoria leve, destinado ao transporte de gêneros alimentícios, equipado com carroceria rígida do tipo baú isotérmico misto para refrigeração e congelamento com cabine metálica, motor a diesel, IPVA, licenciamento e demais taxas por conta da contratada, seguro total e franquia total por conta da contratada, despesas com sinistros, reparos e remoção por conta da contratada, com motorista e combustível por conta da contratante, com franquia de quilometragem livre.</t>
  </si>
  <si>
    <t>Locação de veículo tipo MICRO-ÔNIBUS, motor a diesel, com motorista e combustível por conta da contratante, capacidade mínima de transportar 28 (vinte e oito), passageiros sentados, com ar condicionado, com franquia de quilometragem livre.</t>
  </si>
  <si>
    <t>Locação de veículo tipo CAMINHÃO COMPACTADOR de no mínimo 10m³, com Ipva, licenciamento e demais taxas por conta da contratada, seguro total e franquia total por conta da contratada, despesas com sinistros, reparos e remoção por conta da contratada, com motorista e combustível por conta da contratante, acidentes ou defeito mecânico, assistência técnica por conta da contratada, com franquia de quilometragem livre.</t>
  </si>
  <si>
    <t>Locação de veículo tipo CAMINHÃO BAÚ, tração 4x2, suporta 4.000 (quatro) mil quilos, movido a diesel, baú em alumínio, com Ipva, licenciamento e demais taxas por conta da contratada, seguro total e franquia total por conta da contratada, despesas com sinistros, reparos e remoção por conta da contratada, com motorista e combustível por conta da contratante, com franquia de quilometragem livre.</t>
  </si>
  <si>
    <t>Locação de veículo tipo ÔNIBUS, movido a diesel, com motorista e combustível por conta da contratante, capacidade mínima de 40 (quarenta) passageiros sentados, para uso urbano e/ou rural, em estradas pavimentadas, não pavimentadas e vicinais, em bom estado de conservação, com os equipamentos de segurança conforme o CTB, sob regime mensal e franquia de quilometragem livre.</t>
  </si>
  <si>
    <t>Locação de CAMINHÃO PIPA, com motor bomba, tanque com capacidade de 10.000 litros, equipado com bomba d´agua tipo centrifuga auto carregável com vazão de até 70 metros cúbico/hora acionado mecanicamente por tomada de força instalada no conjunto de transmissão do veículo, com rabo de pavão e barra lava estrada na parte traseira inferior do equipamento com sistema de descarga por gravidade, potência mínima de 260 hp, hidrojato potente com no mínimo 30 metros de mangueira, com motorista e combustível por conta da contratante, com franquia de quilometragem livre.</t>
  </si>
  <si>
    <t>LOCAÇÃO DE VEÍCULOS  -  EXERCÍCIO 2025</t>
  </si>
  <si>
    <t>DATA: 17/12/2025</t>
  </si>
  <si>
    <t>TRANSPORTADORA VITÓRIA LTDA CNPJ:05.186.126/0001-93</t>
  </si>
  <si>
    <t>PRAIAMAR VIAGENS E TURISMO EIRELI CNPJ:03.408.708/0001-74</t>
  </si>
  <si>
    <t>NOSSA SENHORA DA VITÓRIA TRANSPORTE LTDA CNPJ: 03.526.090/0001-47</t>
  </si>
  <si>
    <t>Locação de CARRO DE SOM, movido à diesel, motorista e combustível da contratante, com capacidade para 05 (cinco) ocupantes, para divulgação contendo os seguintes equipamentos: amplificadores de potência, 04 alto-falantes graves, 04 alto-falantes médio, 04 cornetas, 04 twitter, 01 mesa de som de 04 canais, microfones sem fio com alcance de 100 metros de distância, gerador de energia, direção hidráulica, vidros elétricos, quilometragem livre.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</si>
</sst>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b/>
      <sz val="10"/>
      <color rgb="FF000000"/>
      <name val="Consolas"/>
      <family val="3"/>
    </font>
    <font>
      <b/>
      <sz val="10"/>
      <color theme="1"/>
      <name val="Consolas"/>
      <family val="3"/>
    </font>
    <font>
      <b/>
      <sz val="10"/>
      <color theme="1"/>
      <name val="Calibri"/>
      <family val="2"/>
      <scheme val="minor"/>
    </font>
    <font>
      <sz val="10"/>
      <color rgb="FF000000"/>
      <name val="Consolas"/>
      <family val="3"/>
    </font>
    <font>
      <sz val="10"/>
      <color theme="1"/>
      <name val="Consolas"/>
      <family val="3"/>
    </font>
    <font>
      <b/>
      <sz val="10"/>
      <name val="Consolas"/>
      <family val="3"/>
    </font>
    <font>
      <sz val="10"/>
      <color theme="1"/>
      <name val="Calibri"/>
      <family val="2"/>
      <scheme val="minor"/>
    </font>
  </fonts>
  <fills count="3">
    <fill>
      <patternFill patternType="none"/>
    </fill>
    <fill>
      <patternFill patternType="gray125"/>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6" fillId="0" borderId="3"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3" fontId="7" fillId="2" borderId="1" xfId="1" applyFont="1" applyFill="1" applyBorder="1" applyAlignment="1">
      <alignment horizontal="center" vertical="center" wrapText="1"/>
    </xf>
    <xf numFmtId="43" fontId="9" fillId="0" borderId="1" xfId="1" applyFont="1" applyBorder="1" applyAlignment="1">
      <alignment vertical="center" wrapText="1"/>
    </xf>
    <xf numFmtId="43" fontId="5" fillId="0" borderId="1" xfId="1" applyFont="1" applyBorder="1" applyAlignment="1">
      <alignment vertical="center" wrapText="1"/>
    </xf>
    <xf numFmtId="0" fontId="8" fillId="2" borderId="1" xfId="0" applyFont="1" applyFill="1" applyBorder="1" applyAlignment="1">
      <alignment horizontal="center" vertical="center" wrapText="1"/>
    </xf>
    <xf numFmtId="43" fontId="8" fillId="2" borderId="1" xfId="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3" fontId="10" fillId="2" borderId="1" xfId="1" applyFont="1" applyFill="1" applyBorder="1" applyAlignment="1">
      <alignment horizontal="center" vertical="center" wrapText="1"/>
    </xf>
    <xf numFmtId="0" fontId="3" fillId="0" borderId="0" xfId="0" applyFont="1"/>
    <xf numFmtId="0" fontId="2" fillId="0" borderId="0" xfId="0" applyFont="1" applyAlignment="1">
      <alignment wrapText="1"/>
    </xf>
    <xf numFmtId="43" fontId="9" fillId="0" borderId="1" xfId="1" applyFont="1" applyBorder="1" applyAlignment="1">
      <alignment horizontal="center" vertical="center" wrapText="1"/>
    </xf>
    <xf numFmtId="43" fontId="5" fillId="0" borderId="1" xfId="1" applyFont="1" applyBorder="1" applyAlignment="1">
      <alignment horizontal="center" vertical="center" wrapText="1"/>
    </xf>
    <xf numFmtId="43" fontId="0" fillId="0" borderId="3" xfId="0" applyNumberFormat="1" applyBorder="1"/>
    <xf numFmtId="0" fontId="0" fillId="0" borderId="1" xfId="0" applyBorder="1" applyAlignment="1">
      <alignment horizontal="center" vertical="center"/>
    </xf>
    <xf numFmtId="0" fontId="2" fillId="0" borderId="0" xfId="0" applyFont="1" applyAlignment="1">
      <alignment horizontal="left" wrapText="1"/>
    </xf>
    <xf numFmtId="0" fontId="2" fillId="0" borderId="0" xfId="0" applyFont="1" applyAlignment="1">
      <alignment horizont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2" fillId="0" borderId="4" xfId="0" applyFont="1" applyBorder="1"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8" fillId="2" borderId="1" xfId="0" applyFont="1" applyFill="1" applyBorder="1" applyAlignment="1">
      <alignment vertical="center"/>
    </xf>
    <xf numFmtId="0" fontId="0" fillId="0" borderId="0" xfId="0" applyAlignment="1"/>
    <xf numFmtId="0" fontId="4" fillId="2" borderId="2" xfId="0" applyFont="1" applyFill="1" applyBorder="1" applyAlignment="1">
      <alignment vertical="center"/>
    </xf>
    <xf numFmtId="0" fontId="4" fillId="2" borderId="3" xfId="0" applyFont="1" applyFill="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1" xfId="0" applyFont="1" applyBorder="1" applyAlignment="1"/>
    <xf numFmtId="0" fontId="7" fillId="0" borderId="1" xfId="0" applyFont="1" applyFill="1" applyBorder="1" applyAlignment="1">
      <alignment vertical="center"/>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topLeftCell="A7" zoomScaleNormal="100" workbookViewId="0">
      <selection activeCell="B20" sqref="B20"/>
    </sheetView>
  </sheetViews>
  <sheetFormatPr defaultRowHeight="15" x14ac:dyDescent="0.25"/>
  <cols>
    <col min="2" max="2" width="52.42578125" style="36" customWidth="1"/>
    <col min="5" max="5" width="12" bestFit="1" customWidth="1"/>
    <col min="6" max="6" width="16.5703125" bestFit="1" customWidth="1"/>
    <col min="7" max="7" width="12" bestFit="1" customWidth="1"/>
    <col min="8" max="8" width="16.140625" bestFit="1" customWidth="1"/>
    <col min="9" max="9" width="12" bestFit="1" customWidth="1"/>
    <col min="10" max="10" width="16.5703125" bestFit="1" customWidth="1"/>
    <col min="11" max="11" width="14.7109375" bestFit="1" customWidth="1"/>
    <col min="12" max="12" width="18.28515625" bestFit="1" customWidth="1"/>
  </cols>
  <sheetData>
    <row r="1" spans="1:12" ht="15.75" customHeight="1" x14ac:dyDescent="0.25">
      <c r="A1" s="19" t="s">
        <v>0</v>
      </c>
      <c r="B1" s="19"/>
      <c r="C1" s="19"/>
      <c r="D1" s="19"/>
      <c r="E1" s="19"/>
      <c r="F1" s="19"/>
      <c r="G1" s="19"/>
      <c r="H1" s="19"/>
      <c r="I1" s="19"/>
      <c r="J1" s="19"/>
      <c r="K1" s="13"/>
      <c r="L1" s="13"/>
    </row>
    <row r="2" spans="1:12" ht="15.75" customHeight="1" x14ac:dyDescent="0.25">
      <c r="A2" s="19" t="s">
        <v>1</v>
      </c>
      <c r="B2" s="19"/>
      <c r="C2" s="19"/>
      <c r="D2" s="19"/>
      <c r="E2" s="19"/>
      <c r="F2" s="19"/>
      <c r="G2" s="19"/>
      <c r="H2" s="19"/>
      <c r="I2" s="19"/>
      <c r="J2" s="19"/>
      <c r="K2" s="13"/>
      <c r="L2" s="13"/>
    </row>
    <row r="3" spans="1:12" ht="15.75" customHeight="1" x14ac:dyDescent="0.25">
      <c r="A3" s="19" t="s">
        <v>10</v>
      </c>
      <c r="B3" s="19"/>
      <c r="C3" s="19"/>
      <c r="D3" s="19"/>
      <c r="E3" s="19"/>
      <c r="F3" s="19"/>
      <c r="G3" s="19"/>
      <c r="H3" s="19"/>
      <c r="I3" s="19"/>
      <c r="J3" s="19"/>
      <c r="K3" s="18" t="s">
        <v>28</v>
      </c>
      <c r="L3" s="18"/>
    </row>
    <row r="4" spans="1:12" x14ac:dyDescent="0.25">
      <c r="A4" s="19" t="s">
        <v>27</v>
      </c>
      <c r="B4" s="19"/>
      <c r="C4" s="19"/>
      <c r="D4" s="19"/>
      <c r="E4" s="19"/>
      <c r="F4" s="19"/>
      <c r="G4" s="19"/>
      <c r="H4" s="19"/>
      <c r="I4" s="19"/>
      <c r="J4" s="19"/>
      <c r="K4" s="19"/>
      <c r="L4" s="19"/>
    </row>
    <row r="5" spans="1:12" x14ac:dyDescent="0.25">
      <c r="A5" s="19"/>
      <c r="B5" s="19"/>
      <c r="C5" s="19"/>
      <c r="D5" s="19"/>
      <c r="E5" s="19"/>
      <c r="F5" s="19"/>
      <c r="G5" s="19"/>
      <c r="H5" s="19"/>
      <c r="I5" s="19"/>
      <c r="J5" s="19"/>
      <c r="K5" s="19"/>
      <c r="L5" s="19"/>
    </row>
    <row r="6" spans="1:12" x14ac:dyDescent="0.25">
      <c r="A6" s="26"/>
      <c r="B6" s="26"/>
      <c r="C6" s="26"/>
      <c r="D6" s="26"/>
      <c r="E6" s="26"/>
      <c r="F6" s="26"/>
      <c r="G6" s="26"/>
      <c r="H6" s="26"/>
      <c r="I6" s="26"/>
      <c r="J6" s="26"/>
      <c r="K6" s="26"/>
      <c r="L6" s="26"/>
    </row>
    <row r="7" spans="1:12" ht="27.95" customHeight="1" x14ac:dyDescent="0.25">
      <c r="A7" s="27" t="s">
        <v>2</v>
      </c>
      <c r="B7" s="37" t="s">
        <v>3</v>
      </c>
      <c r="C7" s="29" t="s">
        <v>4</v>
      </c>
      <c r="D7" s="27" t="s">
        <v>5</v>
      </c>
      <c r="E7" s="31" t="s">
        <v>30</v>
      </c>
      <c r="F7" s="32"/>
      <c r="G7" s="20" t="s">
        <v>29</v>
      </c>
      <c r="H7" s="21"/>
      <c r="I7" s="20" t="s">
        <v>31</v>
      </c>
      <c r="J7" s="21"/>
      <c r="K7" s="24" t="s">
        <v>6</v>
      </c>
      <c r="L7" s="25"/>
    </row>
    <row r="8" spans="1:12" ht="27.95" customHeight="1" x14ac:dyDescent="0.25">
      <c r="A8" s="28"/>
      <c r="B8" s="38"/>
      <c r="C8" s="30"/>
      <c r="D8" s="28"/>
      <c r="E8" s="33"/>
      <c r="F8" s="34"/>
      <c r="G8" s="22"/>
      <c r="H8" s="23"/>
      <c r="I8" s="22"/>
      <c r="J8" s="23"/>
      <c r="K8" s="1" t="s">
        <v>7</v>
      </c>
      <c r="L8" s="1" t="s">
        <v>8</v>
      </c>
    </row>
    <row r="9" spans="1:12" x14ac:dyDescent="0.25">
      <c r="A9" s="2">
        <v>1</v>
      </c>
      <c r="B9" s="39" t="s">
        <v>11</v>
      </c>
      <c r="C9" s="3">
        <v>240</v>
      </c>
      <c r="D9" s="2" t="s">
        <v>5</v>
      </c>
      <c r="E9" s="4">
        <v>5500</v>
      </c>
      <c r="F9" s="4">
        <f>(C9*E9)</f>
        <v>1320000</v>
      </c>
      <c r="G9" s="4">
        <v>5300</v>
      </c>
      <c r="H9" s="4">
        <f>(C9*G9)</f>
        <v>1272000</v>
      </c>
      <c r="I9" s="4">
        <v>6100</v>
      </c>
      <c r="J9" s="4">
        <f>(C9*I9)</f>
        <v>1464000</v>
      </c>
      <c r="K9" s="5">
        <f>SUM(E9,G9,I9)/3</f>
        <v>5633.333333333333</v>
      </c>
      <c r="L9" s="6">
        <f>(K9*C9)</f>
        <v>1352000</v>
      </c>
    </row>
    <row r="10" spans="1:12" x14ac:dyDescent="0.25">
      <c r="A10" s="7">
        <f>A9+1</f>
        <v>2</v>
      </c>
      <c r="B10" s="39" t="s">
        <v>12</v>
      </c>
      <c r="C10" s="3">
        <v>120</v>
      </c>
      <c r="D10" s="2" t="s">
        <v>5</v>
      </c>
      <c r="E10" s="4">
        <v>6200</v>
      </c>
      <c r="F10" s="4">
        <f t="shared" ref="F10:F25" si="0">(C10*E10)</f>
        <v>744000</v>
      </c>
      <c r="G10" s="4">
        <v>5800</v>
      </c>
      <c r="H10" s="4">
        <f t="shared" ref="H10:H25" si="1">(C10*G10)</f>
        <v>696000</v>
      </c>
      <c r="I10" s="4">
        <v>6300</v>
      </c>
      <c r="J10" s="4">
        <f t="shared" ref="J10:J25" si="2">(C10*I10)</f>
        <v>756000</v>
      </c>
      <c r="K10" s="5">
        <f t="shared" ref="K10:K25" si="3">SUM(E10,G10,I10)/3</f>
        <v>6100</v>
      </c>
      <c r="L10" s="6">
        <f t="shared" ref="L10:L25" si="4">(K10*C10)</f>
        <v>732000</v>
      </c>
    </row>
    <row r="11" spans="1:12" x14ac:dyDescent="0.25">
      <c r="A11" s="7">
        <f t="shared" ref="A11:A23" si="5">A10+1</f>
        <v>3</v>
      </c>
      <c r="B11" s="39" t="s">
        <v>13</v>
      </c>
      <c r="C11" s="3">
        <v>120</v>
      </c>
      <c r="D11" s="2" t="s">
        <v>5</v>
      </c>
      <c r="E11" s="4">
        <v>16300</v>
      </c>
      <c r="F11" s="4">
        <f t="shared" si="0"/>
        <v>1956000</v>
      </c>
      <c r="G11" s="4">
        <v>17000</v>
      </c>
      <c r="H11" s="4">
        <f t="shared" si="1"/>
        <v>2040000</v>
      </c>
      <c r="I11" s="4">
        <v>15800</v>
      </c>
      <c r="J11" s="4">
        <f t="shared" si="2"/>
        <v>1896000</v>
      </c>
      <c r="K11" s="5">
        <f t="shared" si="3"/>
        <v>16366.666666666666</v>
      </c>
      <c r="L11" s="6">
        <f t="shared" si="4"/>
        <v>1964000</v>
      </c>
    </row>
    <row r="12" spans="1:12" x14ac:dyDescent="0.25">
      <c r="A12" s="7">
        <f t="shared" si="5"/>
        <v>4</v>
      </c>
      <c r="B12" s="39" t="s">
        <v>14</v>
      </c>
      <c r="C12" s="3">
        <v>60</v>
      </c>
      <c r="D12" s="2" t="s">
        <v>5</v>
      </c>
      <c r="E12" s="8">
        <v>9300</v>
      </c>
      <c r="F12" s="4">
        <f t="shared" si="0"/>
        <v>558000</v>
      </c>
      <c r="G12" s="4">
        <v>8500</v>
      </c>
      <c r="H12" s="4">
        <f t="shared" si="1"/>
        <v>510000</v>
      </c>
      <c r="I12" s="4">
        <v>8690</v>
      </c>
      <c r="J12" s="4">
        <f t="shared" si="2"/>
        <v>521400</v>
      </c>
      <c r="K12" s="5">
        <f t="shared" si="3"/>
        <v>8830</v>
      </c>
      <c r="L12" s="6">
        <f t="shared" si="4"/>
        <v>529800</v>
      </c>
    </row>
    <row r="13" spans="1:12" x14ac:dyDescent="0.25">
      <c r="A13" s="7">
        <f t="shared" si="5"/>
        <v>5</v>
      </c>
      <c r="B13" s="40" t="s">
        <v>15</v>
      </c>
      <c r="C13" s="3">
        <v>120</v>
      </c>
      <c r="D13" s="2" t="s">
        <v>5</v>
      </c>
      <c r="E13" s="8">
        <v>12100</v>
      </c>
      <c r="F13" s="4">
        <f t="shared" si="0"/>
        <v>1452000</v>
      </c>
      <c r="G13" s="4">
        <v>13200</v>
      </c>
      <c r="H13" s="4">
        <f t="shared" si="1"/>
        <v>1584000</v>
      </c>
      <c r="I13" s="4">
        <v>14000</v>
      </c>
      <c r="J13" s="4">
        <f t="shared" si="2"/>
        <v>1680000</v>
      </c>
      <c r="K13" s="5">
        <f t="shared" si="3"/>
        <v>13100</v>
      </c>
      <c r="L13" s="6">
        <f t="shared" si="4"/>
        <v>1572000</v>
      </c>
    </row>
    <row r="14" spans="1:12" x14ac:dyDescent="0.25">
      <c r="A14" s="7">
        <f t="shared" si="5"/>
        <v>6</v>
      </c>
      <c r="B14" s="35" t="s">
        <v>16</v>
      </c>
      <c r="C14" s="3">
        <v>24</v>
      </c>
      <c r="D14" s="2" t="s">
        <v>5</v>
      </c>
      <c r="E14" s="8">
        <v>20100</v>
      </c>
      <c r="F14" s="4">
        <f t="shared" si="0"/>
        <v>482400</v>
      </c>
      <c r="G14" s="4">
        <v>21800</v>
      </c>
      <c r="H14" s="4">
        <f t="shared" si="1"/>
        <v>523200</v>
      </c>
      <c r="I14" s="4">
        <v>20300</v>
      </c>
      <c r="J14" s="4">
        <f t="shared" si="2"/>
        <v>487200</v>
      </c>
      <c r="K14" s="5">
        <f t="shared" si="3"/>
        <v>20733.333333333332</v>
      </c>
      <c r="L14" s="6">
        <f t="shared" si="4"/>
        <v>497600</v>
      </c>
    </row>
    <row r="15" spans="1:12" x14ac:dyDescent="0.25">
      <c r="A15" s="7">
        <f t="shared" si="5"/>
        <v>7</v>
      </c>
      <c r="B15" s="35" t="s">
        <v>17</v>
      </c>
      <c r="C15" s="3">
        <v>60</v>
      </c>
      <c r="D15" s="2" t="s">
        <v>5</v>
      </c>
      <c r="E15" s="8">
        <v>15500</v>
      </c>
      <c r="F15" s="4">
        <f t="shared" si="0"/>
        <v>930000</v>
      </c>
      <c r="G15" s="4">
        <v>16000</v>
      </c>
      <c r="H15" s="4">
        <f t="shared" si="1"/>
        <v>960000</v>
      </c>
      <c r="I15" s="4">
        <v>15800</v>
      </c>
      <c r="J15" s="4">
        <f t="shared" si="2"/>
        <v>948000</v>
      </c>
      <c r="K15" s="5">
        <f t="shared" si="3"/>
        <v>15766.666666666666</v>
      </c>
      <c r="L15" s="6">
        <f t="shared" si="4"/>
        <v>946000</v>
      </c>
    </row>
    <row r="16" spans="1:12" x14ac:dyDescent="0.25">
      <c r="A16" s="7">
        <f t="shared" si="5"/>
        <v>8</v>
      </c>
      <c r="B16" s="35" t="s">
        <v>18</v>
      </c>
      <c r="C16" s="3">
        <v>24</v>
      </c>
      <c r="D16" s="2" t="s">
        <v>5</v>
      </c>
      <c r="E16" s="8">
        <v>15500</v>
      </c>
      <c r="F16" s="4">
        <f t="shared" si="0"/>
        <v>372000</v>
      </c>
      <c r="G16" s="4">
        <v>16500</v>
      </c>
      <c r="H16" s="4">
        <f t="shared" si="1"/>
        <v>396000</v>
      </c>
      <c r="I16" s="4">
        <v>15700</v>
      </c>
      <c r="J16" s="4">
        <f t="shared" si="2"/>
        <v>376800</v>
      </c>
      <c r="K16" s="5">
        <f t="shared" si="3"/>
        <v>15900</v>
      </c>
      <c r="L16" s="6">
        <f t="shared" si="4"/>
        <v>381600</v>
      </c>
    </row>
    <row r="17" spans="1:12" x14ac:dyDescent="0.25">
      <c r="A17" s="7">
        <f t="shared" si="5"/>
        <v>9</v>
      </c>
      <c r="B17" s="35" t="s">
        <v>19</v>
      </c>
      <c r="C17" s="3">
        <v>72</v>
      </c>
      <c r="D17" s="2" t="s">
        <v>5</v>
      </c>
      <c r="E17" s="8">
        <v>7300</v>
      </c>
      <c r="F17" s="4">
        <f t="shared" si="0"/>
        <v>525600</v>
      </c>
      <c r="G17" s="4">
        <v>6980</v>
      </c>
      <c r="H17" s="4">
        <f t="shared" si="1"/>
        <v>502560</v>
      </c>
      <c r="I17" s="4">
        <v>7000</v>
      </c>
      <c r="J17" s="4">
        <f t="shared" si="2"/>
        <v>504000</v>
      </c>
      <c r="K17" s="5">
        <f t="shared" si="3"/>
        <v>7093.333333333333</v>
      </c>
      <c r="L17" s="6">
        <f t="shared" si="4"/>
        <v>510720</v>
      </c>
    </row>
    <row r="18" spans="1:12" x14ac:dyDescent="0.25">
      <c r="A18" s="7">
        <f t="shared" si="5"/>
        <v>10</v>
      </c>
      <c r="B18" s="35" t="s">
        <v>20</v>
      </c>
      <c r="C18" s="3">
        <v>120</v>
      </c>
      <c r="D18" s="2" t="s">
        <v>5</v>
      </c>
      <c r="E18" s="8">
        <v>20100</v>
      </c>
      <c r="F18" s="4">
        <f t="shared" si="0"/>
        <v>2412000</v>
      </c>
      <c r="G18" s="4">
        <v>19800</v>
      </c>
      <c r="H18" s="4">
        <f t="shared" si="1"/>
        <v>2376000</v>
      </c>
      <c r="I18" s="4">
        <v>22800</v>
      </c>
      <c r="J18" s="4">
        <f t="shared" si="2"/>
        <v>2736000</v>
      </c>
      <c r="K18" s="5">
        <f t="shared" si="3"/>
        <v>20900</v>
      </c>
      <c r="L18" s="6">
        <f t="shared" si="4"/>
        <v>2508000</v>
      </c>
    </row>
    <row r="19" spans="1:12" x14ac:dyDescent="0.25">
      <c r="A19" s="7">
        <f t="shared" si="5"/>
        <v>11</v>
      </c>
      <c r="B19" s="35" t="s">
        <v>21</v>
      </c>
      <c r="C19" s="3">
        <v>48</v>
      </c>
      <c r="D19" s="2" t="s">
        <v>5</v>
      </c>
      <c r="E19" s="8">
        <v>18350</v>
      </c>
      <c r="F19" s="4">
        <f t="shared" si="0"/>
        <v>880800</v>
      </c>
      <c r="G19" s="4">
        <v>18600</v>
      </c>
      <c r="H19" s="4">
        <f t="shared" si="1"/>
        <v>892800</v>
      </c>
      <c r="I19" s="4">
        <v>19000</v>
      </c>
      <c r="J19" s="4">
        <f t="shared" si="2"/>
        <v>912000</v>
      </c>
      <c r="K19" s="5">
        <f t="shared" si="3"/>
        <v>18650</v>
      </c>
      <c r="L19" s="6">
        <f t="shared" si="4"/>
        <v>895200</v>
      </c>
    </row>
    <row r="20" spans="1:12" x14ac:dyDescent="0.25">
      <c r="A20" s="7">
        <f t="shared" si="5"/>
        <v>12</v>
      </c>
      <c r="B20" s="39" t="s">
        <v>22</v>
      </c>
      <c r="C20" s="3">
        <v>120</v>
      </c>
      <c r="D20" s="2" t="s">
        <v>5</v>
      </c>
      <c r="E20" s="8">
        <v>21350</v>
      </c>
      <c r="F20" s="4">
        <f t="shared" si="0"/>
        <v>2562000</v>
      </c>
      <c r="G20" s="4">
        <v>21000</v>
      </c>
      <c r="H20" s="4">
        <f t="shared" si="1"/>
        <v>2520000</v>
      </c>
      <c r="I20" s="4">
        <v>20300</v>
      </c>
      <c r="J20" s="4">
        <f t="shared" si="2"/>
        <v>2436000</v>
      </c>
      <c r="K20" s="5">
        <f t="shared" si="3"/>
        <v>20883.333333333332</v>
      </c>
      <c r="L20" s="6">
        <f t="shared" si="4"/>
        <v>2506000</v>
      </c>
    </row>
    <row r="21" spans="1:12" x14ac:dyDescent="0.25">
      <c r="A21" s="7">
        <f t="shared" si="5"/>
        <v>13</v>
      </c>
      <c r="B21" s="39" t="s">
        <v>23</v>
      </c>
      <c r="C21" s="3">
        <v>48</v>
      </c>
      <c r="D21" s="2" t="s">
        <v>5</v>
      </c>
      <c r="E21" s="8">
        <v>24300</v>
      </c>
      <c r="F21" s="4">
        <f t="shared" si="0"/>
        <v>1166400</v>
      </c>
      <c r="G21" s="4">
        <v>25000</v>
      </c>
      <c r="H21" s="4">
        <f t="shared" si="1"/>
        <v>1200000</v>
      </c>
      <c r="I21" s="4">
        <v>26800</v>
      </c>
      <c r="J21" s="4">
        <f t="shared" si="2"/>
        <v>1286400</v>
      </c>
      <c r="K21" s="5">
        <f t="shared" si="3"/>
        <v>25366.666666666668</v>
      </c>
      <c r="L21" s="6">
        <f t="shared" si="4"/>
        <v>1217600</v>
      </c>
    </row>
    <row r="22" spans="1:12" x14ac:dyDescent="0.25">
      <c r="A22" s="9">
        <f t="shared" si="5"/>
        <v>14</v>
      </c>
      <c r="B22" s="39" t="s">
        <v>24</v>
      </c>
      <c r="C22" s="10">
        <v>48</v>
      </c>
      <c r="D22" s="2" t="s">
        <v>5</v>
      </c>
      <c r="E22" s="11">
        <v>15980</v>
      </c>
      <c r="F22" s="4">
        <f t="shared" si="0"/>
        <v>767040</v>
      </c>
      <c r="G22" s="4">
        <v>15300</v>
      </c>
      <c r="H22" s="4">
        <f t="shared" si="1"/>
        <v>734400</v>
      </c>
      <c r="I22" s="4">
        <v>16100</v>
      </c>
      <c r="J22" s="4">
        <f t="shared" si="2"/>
        <v>772800</v>
      </c>
      <c r="K22" s="5">
        <f t="shared" si="3"/>
        <v>15793.333333333334</v>
      </c>
      <c r="L22" s="6">
        <f t="shared" si="4"/>
        <v>758080</v>
      </c>
    </row>
    <row r="23" spans="1:12" x14ac:dyDescent="0.25">
      <c r="A23" s="9">
        <f t="shared" si="5"/>
        <v>15</v>
      </c>
      <c r="B23" s="39" t="s">
        <v>25</v>
      </c>
      <c r="C23" s="10">
        <v>180</v>
      </c>
      <c r="D23" s="2" t="s">
        <v>5</v>
      </c>
      <c r="E23" s="11">
        <v>25600</v>
      </c>
      <c r="F23" s="4">
        <f t="shared" si="0"/>
        <v>4608000</v>
      </c>
      <c r="G23" s="4">
        <v>25100</v>
      </c>
      <c r="H23" s="4">
        <f t="shared" si="1"/>
        <v>4518000</v>
      </c>
      <c r="I23" s="4">
        <v>25480</v>
      </c>
      <c r="J23" s="4">
        <f t="shared" si="2"/>
        <v>4586400</v>
      </c>
      <c r="K23" s="5">
        <f t="shared" si="3"/>
        <v>25393.333333333332</v>
      </c>
      <c r="L23" s="6">
        <f t="shared" si="4"/>
        <v>4570800</v>
      </c>
    </row>
    <row r="24" spans="1:12" x14ac:dyDescent="0.25">
      <c r="A24" s="7">
        <f>A23+1</f>
        <v>16</v>
      </c>
      <c r="B24" s="41" t="s">
        <v>26</v>
      </c>
      <c r="C24" s="3">
        <v>72</v>
      </c>
      <c r="D24" s="2" t="s">
        <v>5</v>
      </c>
      <c r="E24" s="8">
        <v>18300</v>
      </c>
      <c r="F24" s="4">
        <f t="shared" si="0"/>
        <v>1317600</v>
      </c>
      <c r="G24" s="4">
        <v>18600</v>
      </c>
      <c r="H24" s="4">
        <f t="shared" si="1"/>
        <v>1339200</v>
      </c>
      <c r="I24" s="4">
        <v>19350</v>
      </c>
      <c r="J24" s="4">
        <f t="shared" si="2"/>
        <v>1393200</v>
      </c>
      <c r="K24" s="5">
        <f t="shared" si="3"/>
        <v>18750</v>
      </c>
      <c r="L24" s="6">
        <f t="shared" si="4"/>
        <v>1350000</v>
      </c>
    </row>
    <row r="25" spans="1:12" x14ac:dyDescent="0.25">
      <c r="A25" s="17">
        <v>17</v>
      </c>
      <c r="B25" s="42" t="s">
        <v>32</v>
      </c>
      <c r="C25" s="3">
        <v>24</v>
      </c>
      <c r="D25" s="2" t="s">
        <v>5</v>
      </c>
      <c r="E25" s="8">
        <v>10950</v>
      </c>
      <c r="F25" s="4">
        <f t="shared" si="0"/>
        <v>262800</v>
      </c>
      <c r="G25" s="4">
        <v>11800</v>
      </c>
      <c r="H25" s="4">
        <f t="shared" si="1"/>
        <v>283200</v>
      </c>
      <c r="I25" s="4">
        <v>12100</v>
      </c>
      <c r="J25" s="4">
        <f t="shared" si="2"/>
        <v>290400</v>
      </c>
      <c r="K25" s="14">
        <f t="shared" si="3"/>
        <v>11616.666666666666</v>
      </c>
      <c r="L25" s="15">
        <f t="shared" si="4"/>
        <v>278800</v>
      </c>
    </row>
    <row r="26" spans="1:12" x14ac:dyDescent="0.25">
      <c r="E26" s="12" t="s">
        <v>9</v>
      </c>
      <c r="F26" s="16">
        <f>SUM(F9:F25)</f>
        <v>22316640</v>
      </c>
      <c r="H26" s="16">
        <f>SUM(H9:H25)</f>
        <v>22347360</v>
      </c>
      <c r="J26" s="16">
        <f>SUM(J9:J25)</f>
        <v>23046600</v>
      </c>
      <c r="K26" s="16">
        <f>SUM(K9:K25)</f>
        <v>266876.66666666669</v>
      </c>
      <c r="L26" s="16">
        <f>SUM(L9:L25)</f>
        <v>22570200</v>
      </c>
    </row>
  </sheetData>
  <mergeCells count="13">
    <mergeCell ref="K3:L3"/>
    <mergeCell ref="A3:J3"/>
    <mergeCell ref="A1:J1"/>
    <mergeCell ref="A2:J2"/>
    <mergeCell ref="I7:J8"/>
    <mergeCell ref="K7:L7"/>
    <mergeCell ref="A4:L6"/>
    <mergeCell ref="A7:A8"/>
    <mergeCell ref="B7:B8"/>
    <mergeCell ref="C7:C8"/>
    <mergeCell ref="D7:D8"/>
    <mergeCell ref="E7:F8"/>
    <mergeCell ref="G7:H8"/>
  </mergeCells>
  <pageMargins left="0.511811024" right="0.511811024" top="0.78740157499999996" bottom="0.78740157499999996" header="0.31496062000000002" footer="0.31496062000000002"/>
  <pageSetup paperSize="9" scale="5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LOCAÇÃO VEÍCULOS - 2025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dc:creator>
  <cp:lastModifiedBy>ANCELMO SANTOS</cp:lastModifiedBy>
  <cp:lastPrinted>2026-01-06T13:18:22Z</cp:lastPrinted>
  <dcterms:created xsi:type="dcterms:W3CDTF">2014-06-11T14:46:44Z</dcterms:created>
  <dcterms:modified xsi:type="dcterms:W3CDTF">2026-01-18T16:01:00Z</dcterms:modified>
</cp:coreProperties>
</file>